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AD39E98F-68F6-4A66-878F-D97D13052F09}" xr6:coauthVersionLast="47" xr6:coauthVersionMax="47" xr10:uidLastSave="{00000000-0000-0000-0000-000000000000}"/>
  <bookViews>
    <workbookView xWindow="-120" yWindow="-120" windowWidth="21990" windowHeight="13140" activeTab="1" xr2:uid="{CCE5089F-98DE-46C5-88C9-FBE75CD073D9}"/>
  </bookViews>
  <sheets>
    <sheet name="Diagramm2" sheetId="3" r:id="rId1"/>
    <sheet name="Tabelle1" sheetId="1" r:id="rId2"/>
    <sheet name="Tabelle3" sheetId="5" r:id="rId3"/>
    <sheet name="Tabelle2" sheetId="4" r:id="rId4"/>
    <sheet name="Blutzucker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C9" i="1"/>
  <c r="D8" i="1"/>
  <c r="E8" i="1"/>
  <c r="F8" i="1"/>
  <c r="G8" i="1"/>
  <c r="H8" i="1"/>
  <c r="I8" i="1"/>
  <c r="C8" i="1"/>
  <c r="E6" i="5"/>
  <c r="C6" i="5"/>
  <c r="B11" i="5"/>
  <c r="B10" i="5"/>
  <c r="B9" i="5"/>
  <c r="B8" i="5"/>
  <c r="B7" i="5"/>
  <c r="B6" i="5"/>
  <c r="B2" i="5"/>
  <c r="K4" i="1"/>
  <c r="L4" i="1"/>
  <c r="M4" i="1"/>
  <c r="K5" i="1"/>
  <c r="L5" i="1"/>
  <c r="M5" i="1"/>
  <c r="K6" i="1"/>
  <c r="L6" i="1"/>
  <c r="M6" i="1"/>
  <c r="M3" i="1"/>
  <c r="L3" i="1"/>
  <c r="K3" i="1"/>
</calcChain>
</file>

<file path=xl/sharedStrings.xml><?xml version="1.0" encoding="utf-8"?>
<sst xmlns="http://schemas.openxmlformats.org/spreadsheetml/2006/main" count="28" uniqueCount="28">
  <si>
    <t>Blutzuckertagebuch</t>
  </si>
  <si>
    <t>Blutzucker mg/dl</t>
  </si>
  <si>
    <t>Tag</t>
  </si>
  <si>
    <t>Montag</t>
  </si>
  <si>
    <t>Dienstag</t>
  </si>
  <si>
    <t>Mittwoch</t>
  </si>
  <si>
    <t>Donnerstag</t>
  </si>
  <si>
    <t>Freitag</t>
  </si>
  <si>
    <t>Samstag</t>
  </si>
  <si>
    <t>Sonntag</t>
  </si>
  <si>
    <t xml:space="preserve">Blutdruck </t>
  </si>
  <si>
    <t>SYS mm/hg</t>
  </si>
  <si>
    <t>DIA mm/hg</t>
  </si>
  <si>
    <t>Puls</t>
  </si>
  <si>
    <t>Durchschnitt</t>
  </si>
  <si>
    <t>Minimum</t>
  </si>
  <si>
    <t>Maximum</t>
  </si>
  <si>
    <t>Blutzucker &lt; 4,4</t>
  </si>
  <si>
    <t>Eins</t>
  </si>
  <si>
    <t>Puls&gt; 130</t>
  </si>
  <si>
    <t>B4</t>
  </si>
  <si>
    <t>B5</t>
  </si>
  <si>
    <t>B4 Größer B5</t>
  </si>
  <si>
    <t>B4 Kleiner B5</t>
  </si>
  <si>
    <t>B4 gleich B5</t>
  </si>
  <si>
    <t>B4 ungleich B5</t>
  </si>
  <si>
    <t>B4 kleine gleich B5</t>
  </si>
  <si>
    <t>B4 größer gleich 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</si>
</sst>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7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Tabelle1!$A$6</c:f>
              <c:strCache>
                <c:ptCount val="1"/>
                <c:pt idx="0">
                  <c:v>Puls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Tabelle1!$B$2:$I$2</c:f>
              <c:strCache>
                <c:ptCount val="8"/>
                <c:pt idx="1">
                  <c:v>Montag</c:v>
                </c:pt>
                <c:pt idx="2">
                  <c:v>Dienstag</c:v>
                </c:pt>
                <c:pt idx="3">
                  <c:v>Mittwoch</c:v>
                </c:pt>
                <c:pt idx="4">
                  <c:v>Donnerstag</c:v>
                </c:pt>
                <c:pt idx="5">
                  <c:v>Freitag</c:v>
                </c:pt>
                <c:pt idx="6">
                  <c:v>Samstag</c:v>
                </c:pt>
                <c:pt idx="7">
                  <c:v>Sonntag</c:v>
                </c:pt>
              </c:strCache>
            </c:strRef>
          </c:cat>
          <c:val>
            <c:numRef>
              <c:f>Tabelle1!$B$6:$I$6</c:f>
              <c:numCache>
                <c:formatCode>General</c:formatCode>
                <c:ptCount val="8"/>
                <c:pt idx="1">
                  <c:v>121</c:v>
                </c:pt>
                <c:pt idx="2">
                  <c:v>118</c:v>
                </c:pt>
                <c:pt idx="3">
                  <c:v>87</c:v>
                </c:pt>
                <c:pt idx="4">
                  <c:v>82</c:v>
                </c:pt>
                <c:pt idx="5">
                  <c:v>45</c:v>
                </c:pt>
                <c:pt idx="6">
                  <c:v>151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B-440F-8E09-B19D4F66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250400"/>
        <c:axId val="264251360"/>
      </c:barChart>
      <c:catAx>
        <c:axId val="26425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4251360"/>
        <c:crosses val="autoZero"/>
        <c:auto val="1"/>
        <c:lblAlgn val="ctr"/>
        <c:lblOffset val="100"/>
        <c:noMultiLvlLbl val="0"/>
      </c:catAx>
      <c:valAx>
        <c:axId val="26425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425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Blutdruck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0914260717410318E-2"/>
          <c:y val="8.5613517060367447E-2"/>
          <c:w val="0.89019685039370078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Tabelle1!$A$4:$B$4</c:f>
              <c:strCache>
                <c:ptCount val="2"/>
                <c:pt idx="0">
                  <c:v>Blutdruck </c:v>
                </c:pt>
                <c:pt idx="1">
                  <c:v>SYS mm/hg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Tabelle1!$C$2:$I$2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Tabelle1!$C$4:$I$4</c:f>
              <c:numCache>
                <c:formatCode>General</c:formatCode>
                <c:ptCount val="7"/>
                <c:pt idx="0">
                  <c:v>128</c:v>
                </c:pt>
                <c:pt idx="1">
                  <c:v>131</c:v>
                </c:pt>
                <c:pt idx="2">
                  <c:v>128</c:v>
                </c:pt>
                <c:pt idx="3">
                  <c:v>126</c:v>
                </c:pt>
                <c:pt idx="4">
                  <c:v>136</c:v>
                </c:pt>
                <c:pt idx="5">
                  <c:v>125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E-4064-ABD1-524A0CD8FA2E}"/>
            </c:ext>
          </c:extLst>
        </c:ser>
        <c:ser>
          <c:idx val="1"/>
          <c:order val="1"/>
          <c:tx>
            <c:strRef>
              <c:f>Tabelle1!$A$5:$B$5</c:f>
              <c:strCache>
                <c:ptCount val="2"/>
                <c:pt idx="0">
                  <c:v>Blutdruck </c:v>
                </c:pt>
                <c:pt idx="1">
                  <c:v>DIA mm/hg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Tabelle1!$C$2:$I$2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Tabelle1!$C$5:$I$5</c:f>
              <c:numCache>
                <c:formatCode>General</c:formatCode>
                <c:ptCount val="7"/>
                <c:pt idx="0">
                  <c:v>80</c:v>
                </c:pt>
                <c:pt idx="1">
                  <c:v>88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88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E-4064-ABD1-524A0CD8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424896"/>
        <c:axId val="317412896"/>
      </c:lineChart>
      <c:catAx>
        <c:axId val="3174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7412896"/>
        <c:crosses val="autoZero"/>
        <c:auto val="1"/>
        <c:lblAlgn val="ctr"/>
        <c:lblOffset val="100"/>
        <c:noMultiLvlLbl val="0"/>
      </c:catAx>
      <c:valAx>
        <c:axId val="3174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742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Blutzucker mg/dl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Tabelle1!$B$2:$I$2</c:f>
              <c:strCache>
                <c:ptCount val="8"/>
                <c:pt idx="1">
                  <c:v>Montag</c:v>
                </c:pt>
                <c:pt idx="2">
                  <c:v>Dienstag</c:v>
                </c:pt>
                <c:pt idx="3">
                  <c:v>Mittwoch</c:v>
                </c:pt>
                <c:pt idx="4">
                  <c:v>Donnerstag</c:v>
                </c:pt>
                <c:pt idx="5">
                  <c:v>Freitag</c:v>
                </c:pt>
                <c:pt idx="6">
                  <c:v>Samstag</c:v>
                </c:pt>
                <c:pt idx="7">
                  <c:v>Sonntag</c:v>
                </c:pt>
              </c:strCache>
            </c:strRef>
          </c:cat>
          <c:val>
            <c:numRef>
              <c:f>Tabelle1!$B$3:$I$3</c:f>
              <c:numCache>
                <c:formatCode>General</c:formatCode>
                <c:ptCount val="8"/>
                <c:pt idx="1">
                  <c:v>6.7</c:v>
                </c:pt>
                <c:pt idx="2">
                  <c:v>5.0999999999999996</c:v>
                </c:pt>
                <c:pt idx="3">
                  <c:v>3.7</c:v>
                </c:pt>
                <c:pt idx="4">
                  <c:v>4.8</c:v>
                </c:pt>
                <c:pt idx="5">
                  <c:v>8.6999999999999993</c:v>
                </c:pt>
                <c:pt idx="6">
                  <c:v>5.8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A-4651-B431-21332AE62D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60079760"/>
        <c:axId val="260076880"/>
      </c:lineChart>
      <c:catAx>
        <c:axId val="26007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076880"/>
        <c:crosses val="autoZero"/>
        <c:auto val="1"/>
        <c:lblAlgn val="ctr"/>
        <c:lblOffset val="100"/>
        <c:noMultiLvlLbl val="0"/>
      </c:catAx>
      <c:valAx>
        <c:axId val="26007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07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E9385E-5E74-4BBE-BA9E-F70C5315CBC0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AFAD78-814E-44EC-A0FE-8E6CAAAB979F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94379C-20E8-F16C-8E8A-527D26189B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250373</xdr:colOff>
      <xdr:row>9</xdr:row>
      <xdr:rowOff>68035</xdr:rowOff>
    </xdr:from>
    <xdr:to>
      <xdr:col>7</xdr:col>
      <xdr:colOff>517073</xdr:colOff>
      <xdr:row>23</xdr:row>
      <xdr:rowOff>144235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1596C29-75F8-881D-A3C0-42718C9E0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7A2356-1C9E-2929-1BA7-9BB6F7059C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D367-9966-4D5F-989E-1A29B011DEF9}">
  <dimension ref="A1:M9"/>
  <sheetViews>
    <sheetView tabSelected="1" zoomScale="175" zoomScaleNormal="175" workbookViewId="0">
      <selection activeCell="B12" sqref="B12"/>
    </sheetView>
  </sheetViews>
  <sheetFormatPr baseColWidth="10" defaultRowHeight="15" x14ac:dyDescent="0.25"/>
  <cols>
    <col min="3" max="3" width="18.85546875" bestFit="1" customWidth="1"/>
    <col min="11" max="13" width="13.7109375" bestFit="1" customWidth="1"/>
  </cols>
  <sheetData>
    <row r="1" spans="1:13" x14ac:dyDescent="0.25">
      <c r="A1" t="s">
        <v>0</v>
      </c>
    </row>
    <row r="2" spans="1:13" x14ac:dyDescent="0.25">
      <c r="A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K2" t="s">
        <v>14</v>
      </c>
      <c r="L2" t="s">
        <v>15</v>
      </c>
      <c r="M2" t="s">
        <v>16</v>
      </c>
    </row>
    <row r="3" spans="1:13" x14ac:dyDescent="0.25">
      <c r="A3" t="s">
        <v>1</v>
      </c>
      <c r="C3">
        <v>6.7</v>
      </c>
      <c r="D3">
        <v>5.0999999999999996</v>
      </c>
      <c r="E3">
        <v>3.7</v>
      </c>
      <c r="F3">
        <v>4.8</v>
      </c>
      <c r="G3">
        <v>8.6999999999999993</v>
      </c>
      <c r="H3">
        <v>5.8</v>
      </c>
      <c r="I3">
        <v>9</v>
      </c>
      <c r="K3" s="1">
        <f>AVERAGE(C3:I3)</f>
        <v>6.2571428571428571</v>
      </c>
      <c r="L3" s="1">
        <f>MIN(C3:I3)</f>
        <v>3.7</v>
      </c>
      <c r="M3" s="1">
        <f>MAX(C3:I3)</f>
        <v>9</v>
      </c>
    </row>
    <row r="4" spans="1:13" x14ac:dyDescent="0.25">
      <c r="A4" t="s">
        <v>10</v>
      </c>
      <c r="B4" t="s">
        <v>11</v>
      </c>
      <c r="C4">
        <v>128</v>
      </c>
      <c r="D4">
        <v>131</v>
      </c>
      <c r="E4">
        <v>128</v>
      </c>
      <c r="F4">
        <v>126</v>
      </c>
      <c r="G4">
        <v>136</v>
      </c>
      <c r="H4">
        <v>125</v>
      </c>
      <c r="I4">
        <v>120</v>
      </c>
      <c r="K4" s="1">
        <f t="shared" ref="K4:K6" si="0">AVERAGE(C4:I4)</f>
        <v>127.71428571428571</v>
      </c>
      <c r="L4" s="1">
        <f t="shared" ref="L4:L6" si="1">MIN(C4:I4)</f>
        <v>120</v>
      </c>
      <c r="M4" s="1">
        <f t="shared" ref="M4:M6" si="2">MAX(C4:I4)</f>
        <v>136</v>
      </c>
    </row>
    <row r="5" spans="1:13" x14ac:dyDescent="0.25">
      <c r="B5" t="s">
        <v>12</v>
      </c>
      <c r="C5">
        <v>80</v>
      </c>
      <c r="D5">
        <v>88</v>
      </c>
      <c r="E5">
        <v>70</v>
      </c>
      <c r="F5">
        <v>75</v>
      </c>
      <c r="G5">
        <v>80</v>
      </c>
      <c r="H5">
        <v>88</v>
      </c>
      <c r="I5">
        <v>72</v>
      </c>
      <c r="K5" s="1">
        <f t="shared" si="0"/>
        <v>79</v>
      </c>
      <c r="L5" s="1">
        <f t="shared" si="1"/>
        <v>70</v>
      </c>
      <c r="M5" s="1">
        <f t="shared" si="2"/>
        <v>88</v>
      </c>
    </row>
    <row r="6" spans="1:13" x14ac:dyDescent="0.25">
      <c r="A6" t="s">
        <v>13</v>
      </c>
      <c r="C6">
        <v>121</v>
      </c>
      <c r="D6">
        <v>118</v>
      </c>
      <c r="E6">
        <v>87</v>
      </c>
      <c r="F6">
        <v>82</v>
      </c>
      <c r="G6">
        <v>45</v>
      </c>
      <c r="H6">
        <v>151</v>
      </c>
      <c r="I6">
        <v>73</v>
      </c>
      <c r="K6" s="1">
        <f t="shared" si="0"/>
        <v>96.714285714285708</v>
      </c>
      <c r="L6" s="1">
        <f t="shared" si="1"/>
        <v>45</v>
      </c>
      <c r="M6" s="1">
        <f t="shared" si="2"/>
        <v>151</v>
      </c>
    </row>
    <row r="8" spans="1:13" x14ac:dyDescent="0.25">
      <c r="A8" t="s">
        <v>19</v>
      </c>
      <c r="C8" t="str">
        <f>IF(C6&gt;130,"Achtung!!!","Ok.")</f>
        <v>Ok.</v>
      </c>
      <c r="D8" t="str">
        <f t="shared" ref="D8:I8" si="3">IF(D6&gt;130,"Achtung!!!","Ok.")</f>
        <v>Ok.</v>
      </c>
      <c r="E8" t="str">
        <f t="shared" si="3"/>
        <v>Ok.</v>
      </c>
      <c r="F8" t="str">
        <f t="shared" si="3"/>
        <v>Ok.</v>
      </c>
      <c r="G8" t="str">
        <f t="shared" si="3"/>
        <v>Ok.</v>
      </c>
      <c r="H8" t="str">
        <f t="shared" si="3"/>
        <v>Achtung!!!</v>
      </c>
      <c r="I8" t="str">
        <f t="shared" si="3"/>
        <v>Ok.</v>
      </c>
    </row>
    <row r="9" spans="1:13" x14ac:dyDescent="0.25">
      <c r="A9" t="s">
        <v>17</v>
      </c>
      <c r="C9" t="str">
        <f>IF(C3&lt;4.4,"Achtung!!!","Alles Ok.")</f>
        <v>Alles Ok.</v>
      </c>
      <c r="D9" t="str">
        <f t="shared" ref="D9:I9" si="4">IF(D3&lt;4.4,"Achtung!!!","Alles Ok.")</f>
        <v>Alles Ok.</v>
      </c>
      <c r="E9" t="str">
        <f t="shared" si="4"/>
        <v>Achtung!!!</v>
      </c>
      <c r="F9" t="str">
        <f t="shared" si="4"/>
        <v>Alles Ok.</v>
      </c>
      <c r="G9" t="str">
        <f t="shared" si="4"/>
        <v>Alles Ok.</v>
      </c>
      <c r="H9" t="str">
        <f t="shared" si="4"/>
        <v>Alles Ok.</v>
      </c>
      <c r="I9" t="str">
        <f t="shared" si="4"/>
        <v>Alles Ok.</v>
      </c>
    </row>
  </sheetData>
  <conditionalFormatting sqref="C3:I3">
    <cfRule type="cellIs" dxfId="6" priority="3" operator="between">
      <formula>4.4</formula>
      <formula>7</formula>
    </cfRule>
    <cfRule type="cellIs" dxfId="5" priority="4" operator="lessThan">
      <formula>4.4</formula>
    </cfRule>
  </conditionalFormatting>
  <conditionalFormatting sqref="C6:I6">
    <cfRule type="cellIs" dxfId="4" priority="2" operator="greaterThan">
      <formula>150</formula>
    </cfRule>
  </conditionalFormatting>
  <conditionalFormatting sqref="C8:I8">
    <cfRule type="containsText" dxfId="3" priority="1" operator="containsText" text="Achtung!!!">
      <formula>NOT(ISERROR(SEARCH("Achtung!!!",C8)))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9693-2316-4464-8772-62FD7F3D28A4}">
  <dimension ref="A2:E11"/>
  <sheetViews>
    <sheetView topLeftCell="A2" zoomScale="175" zoomScaleNormal="175" workbookViewId="0">
      <selection activeCell="B5" sqref="B5"/>
    </sheetView>
  </sheetViews>
  <sheetFormatPr baseColWidth="10" defaultRowHeight="15" x14ac:dyDescent="0.25"/>
  <cols>
    <col min="1" max="1" width="17.5703125" bestFit="1" customWidth="1"/>
    <col min="2" max="2" width="21.85546875" bestFit="1" customWidth="1"/>
    <col min="3" max="3" width="26" bestFit="1" customWidth="1"/>
    <col min="5" max="5" width="14" bestFit="1" customWidth="1"/>
  </cols>
  <sheetData>
    <row r="2" spans="1:5" x14ac:dyDescent="0.25">
      <c r="B2" t="b">
        <f>10&gt;20</f>
        <v>0</v>
      </c>
    </row>
    <row r="4" spans="1:5" x14ac:dyDescent="0.25">
      <c r="A4" t="s">
        <v>20</v>
      </c>
      <c r="B4">
        <v>15</v>
      </c>
    </row>
    <row r="5" spans="1:5" x14ac:dyDescent="0.25">
      <c r="A5" t="s">
        <v>21</v>
      </c>
      <c r="B5">
        <v>25</v>
      </c>
    </row>
    <row r="6" spans="1:5" x14ac:dyDescent="0.25">
      <c r="A6" t="s">
        <v>22</v>
      </c>
      <c r="B6" t="b">
        <f>B4&gt;B5</f>
        <v>0</v>
      </c>
      <c r="C6" t="str">
        <f>IF(B4&gt;B5," Aussage ist richtig","Aussage ist falsch")</f>
        <v>Aussage ist falsch</v>
      </c>
      <c r="E6" t="str">
        <f>IF(B6,"Richtig","Falsch")</f>
        <v>Falsch</v>
      </c>
    </row>
    <row r="7" spans="1:5" x14ac:dyDescent="0.25">
      <c r="A7" t="s">
        <v>23</v>
      </c>
      <c r="B7" t="b">
        <f>B4&lt;B5</f>
        <v>1</v>
      </c>
    </row>
    <row r="8" spans="1:5" x14ac:dyDescent="0.25">
      <c r="A8" t="s">
        <v>24</v>
      </c>
      <c r="B8" t="b">
        <f>B4=B5</f>
        <v>0</v>
      </c>
    </row>
    <row r="9" spans="1:5" x14ac:dyDescent="0.25">
      <c r="A9" t="s">
        <v>25</v>
      </c>
      <c r="B9" t="b">
        <f>B4&lt;&gt;B5</f>
        <v>1</v>
      </c>
    </row>
    <row r="10" spans="1:5" x14ac:dyDescent="0.25">
      <c r="A10" t="s">
        <v>26</v>
      </c>
      <c r="B10" t="b">
        <f>B4&lt;=B5</f>
        <v>1</v>
      </c>
    </row>
    <row r="11" spans="1:5" x14ac:dyDescent="0.25">
      <c r="A11" t="s">
        <v>27</v>
      </c>
      <c r="B11" t="b">
        <f>B4&gt;=B5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58D1-50B3-4B8A-B9D3-131B5C18DB39}">
  <dimension ref="B2:E2"/>
  <sheetViews>
    <sheetView zoomScale="220" zoomScaleNormal="220" workbookViewId="0">
      <selection activeCell="E2" sqref="E2"/>
    </sheetView>
  </sheetViews>
  <sheetFormatPr baseColWidth="10" defaultRowHeight="15" x14ac:dyDescent="0.25"/>
  <sheetData>
    <row r="2" spans="2:5" x14ac:dyDescent="0.25">
      <c r="B2">
        <v>15</v>
      </c>
      <c r="D2">
        <v>100</v>
      </c>
      <c r="E2" t="s">
        <v>18</v>
      </c>
    </row>
  </sheetData>
  <conditionalFormatting sqref="B2">
    <cfRule type="cellIs" dxfId="2" priority="3" operator="lessThan">
      <formula>0</formula>
    </cfRule>
  </conditionalFormatting>
  <conditionalFormatting sqref="D2">
    <cfRule type="cellIs" dxfId="1" priority="2" operator="between">
      <formula>50</formula>
      <formula>100</formula>
    </cfRule>
  </conditionalFormatting>
  <conditionalFormatting sqref="E2">
    <cfRule type="containsText" dxfId="0" priority="1" operator="containsText" text="Test">
      <formula>NOT(ISERROR(SEARCH("Test",E2)))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Tabelle1</vt:lpstr>
      <vt:lpstr>Tabelle3</vt:lpstr>
      <vt:lpstr>Tabelle2</vt:lpstr>
      <vt:lpstr>Diagramm2</vt:lpstr>
      <vt:lpstr>Blutzucker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2024-10-02T02:34:56Z</dcterms:created>
  <dcterms:modified xsi:type="dcterms:W3CDTF">2024-10-02T07:35:41Z</dcterms:modified>
</cp:coreProperties>
</file>