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1" documentId="8_{580FDB2C-6476-4E95-A654-32A7E5A9077B}" xr6:coauthVersionLast="47" xr6:coauthVersionMax="47" xr10:uidLastSave="{6D98B752-87F5-4400-98EC-C69523D3CC4A}"/>
  <bookViews>
    <workbookView xWindow="-120" yWindow="-120" windowWidth="21990" windowHeight="13140" activeTab="4" xr2:uid="{B54546A8-960B-40E8-B6EA-E7B3CE51294E}"/>
  </bookViews>
  <sheets>
    <sheet name="Tabelle1" sheetId="1" r:id="rId1"/>
    <sheet name="Tabelle2" sheetId="2" r:id="rId2"/>
    <sheet name="Tabelle3" sheetId="3" r:id="rId3"/>
    <sheet name="Tabelle4" sheetId="4" r:id="rId4"/>
    <sheet name="Tabelle6" sheetId="6" r:id="rId5"/>
    <sheet name="Tabelle7" sheetId="7" r:id="rId6"/>
    <sheet name="Tabelle5" sheetId="5" r:id="rId7"/>
    <sheet name="Tabelle8" sheetId="8" r:id="rId8"/>
    <sheet name="Tabelle9" sheetId="9" r:id="rId9"/>
  </sheets>
  <definedNames>
    <definedName name="MWST">Tabelle9!$B$6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8" i="9"/>
  <c r="B7" i="9"/>
  <c r="B8" i="9" s="1"/>
  <c r="C12" i="8"/>
  <c r="C6" i="8"/>
  <c r="B6" i="8"/>
  <c r="B7" i="8" s="1"/>
  <c r="C7" i="8"/>
  <c r="O18" i="6"/>
  <c r="O12" i="6"/>
  <c r="O13" i="6"/>
  <c r="O14" i="6"/>
  <c r="O15" i="6"/>
  <c r="O16" i="6"/>
  <c r="O11" i="6"/>
  <c r="O7" i="6"/>
  <c r="O8" i="6"/>
  <c r="O9" i="6"/>
  <c r="O6" i="6"/>
  <c r="G18" i="6"/>
  <c r="H18" i="6"/>
  <c r="I18" i="6"/>
  <c r="J18" i="6"/>
  <c r="G16" i="6"/>
  <c r="H16" i="6"/>
  <c r="I16" i="6"/>
  <c r="J16" i="6"/>
  <c r="G9" i="6"/>
  <c r="H9" i="6"/>
  <c r="I9" i="6"/>
  <c r="J9" i="6"/>
  <c r="F18" i="6"/>
  <c r="F16" i="6"/>
  <c r="F9" i="6"/>
  <c r="E18" i="6"/>
  <c r="D18" i="6"/>
  <c r="C18" i="6"/>
  <c r="F4" i="5"/>
  <c r="F3" i="5"/>
  <c r="F8" i="5" s="1"/>
  <c r="B12" i="4"/>
  <c r="G6" i="4"/>
  <c r="F6" i="4"/>
  <c r="B10" i="4"/>
  <c r="B9" i="4"/>
  <c r="B8" i="4"/>
  <c r="B7" i="4"/>
  <c r="B6" i="4"/>
  <c r="C6" i="2"/>
  <c r="B7" i="2"/>
  <c r="B6" i="2"/>
  <c r="B2" i="2"/>
  <c r="B8" i="1"/>
  <c r="D11" i="1"/>
  <c r="D10" i="1"/>
  <c r="B7" i="1"/>
</calcChain>
</file>

<file path=xl/sharedStrings.xml><?xml version="1.0" encoding="utf-8"?>
<sst xmlns="http://schemas.openxmlformats.org/spreadsheetml/2006/main" count="78" uniqueCount="68">
  <si>
    <t>Testtext</t>
  </si>
  <si>
    <t>3. Text</t>
  </si>
  <si>
    <t>=5*2,5</t>
  </si>
  <si>
    <t>=B4*19%</t>
  </si>
  <si>
    <t>=B3/B4</t>
  </si>
  <si>
    <t>=B2+B3+B4</t>
  </si>
  <si>
    <t>=B2-b3-B4</t>
  </si>
  <si>
    <t>=B2*B3*B4</t>
  </si>
  <si>
    <t>=B2/B3/B4</t>
  </si>
  <si>
    <t>=B2/B5</t>
  </si>
  <si>
    <t>Gartencenter Adam</t>
  </si>
  <si>
    <t>Stückzahl</t>
  </si>
  <si>
    <t>Artikel</t>
  </si>
  <si>
    <t>Bezeichnung</t>
  </si>
  <si>
    <t>Einzelpreis</t>
  </si>
  <si>
    <t>Gesamtpreis</t>
  </si>
  <si>
    <t>Gartenliegestuhl</t>
  </si>
  <si>
    <t>Gestell</t>
  </si>
  <si>
    <t>weiss</t>
  </si>
  <si>
    <t>Rasenkantensteine</t>
  </si>
  <si>
    <t>Grau</t>
  </si>
  <si>
    <t>Gesamt</t>
  </si>
  <si>
    <t>Haushaltstabelle</t>
  </si>
  <si>
    <t>Einnahmen</t>
  </si>
  <si>
    <t>Ausgaben</t>
  </si>
  <si>
    <t>Übrig</t>
  </si>
  <si>
    <t>Gehalt</t>
  </si>
  <si>
    <t>Kindergeld</t>
  </si>
  <si>
    <t>Steuererstattung</t>
  </si>
  <si>
    <t>Miete</t>
  </si>
  <si>
    <t>Strom</t>
  </si>
  <si>
    <t>Telefon</t>
  </si>
  <si>
    <t>Urlaub</t>
  </si>
  <si>
    <t>Essen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</si>
  <si>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</si>
  <si>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</si>
  <si>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</si>
  <si>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</si>
  <si>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</si>
  <si>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</si>
  <si>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</si>
  <si>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</si>
  <si>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</si>
  <si>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</si>
  <si>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</si>
  <si>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</si>
  <si>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</si>
  <si>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</si>
  <si>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</si>
  <si>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</si>
  <si>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</si>
  <si>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</si>
  <si>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</si>
  <si>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Montag</t>
  </si>
  <si>
    <t>Dienstag</t>
  </si>
  <si>
    <t>Mittwoch</t>
  </si>
  <si>
    <t>Donnerstag</t>
  </si>
  <si>
    <t>Freitag</t>
  </si>
  <si>
    <t>Samstag</t>
  </si>
  <si>
    <t>Sonntag</t>
  </si>
  <si>
    <t>Summe</t>
  </si>
  <si>
    <t>September</t>
  </si>
  <si>
    <t>Oktober</t>
  </si>
  <si>
    <t>November</t>
  </si>
  <si>
    <t>Dezember</t>
  </si>
  <si>
    <t>Jahr</t>
  </si>
  <si>
    <t>MWST</t>
  </si>
  <si>
    <t>MWSTSatz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</si>
</sst>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NumberForma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5" fontId="2" fillId="0" borderId="0" xfId="0" applyNumberFormat="1" applyFont="1"/>
    <xf numFmtId="0" fontId="0" fillId="0" borderId="0" xfId="0" quotePrefix="1"/>
    <xf numFmtId="44" fontId="0" fillId="0" borderId="0" xfId="1" applyFont="1"/>
    <xf numFmtId="0" fontId="0" fillId="0" borderId="1" xfId="0" applyBorder="1" applyAlignment="1">
      <alignment horizontal="center"/>
    </xf>
    <xf numFmtId="0" fontId="3" fillId="2" borderId="0" xfId="0" applyFont="1" applyFill="1"/>
    <xf numFmtId="44" fontId="3" fillId="2" borderId="2" xfId="1" applyFont="1" applyFill="1" applyBorder="1"/>
    <xf numFmtId="0" fontId="0" fillId="0" borderId="1" xfId="0" applyBorder="1"/>
    <xf numFmtId="44" fontId="0" fillId="0" borderId="1" xfId="1" applyFont="1" applyBorder="1"/>
    <xf numFmtId="0" fontId="3" fillId="3" borderId="0" xfId="0" applyFont="1" applyFill="1" applyAlignment="1">
      <alignment horizontal="center"/>
    </xf>
    <xf numFmtId="0" fontId="3" fillId="2" borderId="3" xfId="0" applyFont="1" applyFill="1" applyBorder="1"/>
    <xf numFmtId="44" fontId="0" fillId="2" borderId="3" xfId="1" applyFont="1" applyFill="1" applyBorder="1"/>
    <xf numFmtId="9" fontId="0" fillId="0" borderId="0" xfId="0" applyNumberFormat="1"/>
  </cellXfs>
  <cellStyles count="2">
    <cellStyle name="Standard" xfId="0" builtinId="0"/>
    <cellStyle name="Währung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Tabelle6!$C$4:$N$4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Tabelle6!$C$18:$N$18</c:f>
              <c:numCache>
                <c:formatCode>_("€"* #,##0.00_);_("€"* \(#,##0.00\);_("€"* "-"??_);_(@_)</c:formatCode>
                <c:ptCount val="12"/>
                <c:pt idx="0">
                  <c:v>505.04999999999995</c:v>
                </c:pt>
                <c:pt idx="1">
                  <c:v>-94.950000000000045</c:v>
                </c:pt>
                <c:pt idx="2">
                  <c:v>605.04999999999995</c:v>
                </c:pt>
                <c:pt idx="3">
                  <c:v>415.04999999999995</c:v>
                </c:pt>
                <c:pt idx="4">
                  <c:v>505.04999999999995</c:v>
                </c:pt>
                <c:pt idx="5">
                  <c:v>1015.05</c:v>
                </c:pt>
                <c:pt idx="6">
                  <c:v>425.04999999999995</c:v>
                </c:pt>
                <c:pt idx="7">
                  <c:v>-1094.9499999999998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E-40DC-B390-BA3F78908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1336736"/>
        <c:axId val="1651340576"/>
      </c:lineChart>
      <c:catAx>
        <c:axId val="16513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1340576"/>
        <c:crosses val="autoZero"/>
        <c:auto val="1"/>
        <c:lblAlgn val="ctr"/>
        <c:lblOffset val="100"/>
        <c:noMultiLvlLbl val="0"/>
      </c:catAx>
      <c:valAx>
        <c:axId val="16513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133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646041</xdr:colOff>
      <xdr:row>19</xdr:row>
      <xdr:rowOff>94422</xdr:rowOff>
    </xdr:from>
    <xdr:to>
      <xdr:col>12</xdr:col>
      <xdr:colOff>33128</xdr:colOff>
      <xdr:row>37</xdr:row>
      <xdr:rowOff>132522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685E05-45BE-1903-12D5-16151FC98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77797-7C31-4B1D-B396-2E5E85DA4588}">
  <dimension ref="A1:D12"/>
  <sheetViews>
    <sheetView zoomScale="235" zoomScaleNormal="235" workbookViewId="0">
      <selection activeCell="B2" sqref="B2"/>
    </sheetView>
  </sheetViews>
  <sheetFormatPr baseColWidth="10" defaultRowHeight="15" x14ac:dyDescent="0.25"/>
  <cols>
    <col min="2" max="2" width="24" bestFit="1" customWidth="1"/>
    <col min="3" max="3" width="25.7109375" bestFit="1" customWidth="1"/>
  </cols>
  <sheetData>
    <row r="1" spans="1:4" x14ac:dyDescent="0.25">
      <c r="A1" s="5" t="s">
        <v>0</v>
      </c>
      <c r="B1" s="6" t="s">
        <v>1</v>
      </c>
      <c r="C1" s="6"/>
    </row>
    <row r="2" spans="1:4" x14ac:dyDescent="0.25">
      <c r="B2">
        <v>10</v>
      </c>
    </row>
    <row r="3" spans="1:4" x14ac:dyDescent="0.25">
      <c r="B3">
        <v>25</v>
      </c>
    </row>
    <row r="4" spans="1:4" x14ac:dyDescent="0.25">
      <c r="B4">
        <v>30</v>
      </c>
    </row>
    <row r="5" spans="1:4" x14ac:dyDescent="0.25">
      <c r="B5">
        <v>55</v>
      </c>
    </row>
    <row r="6" spans="1:4" x14ac:dyDescent="0.25">
      <c r="B6">
        <v>65</v>
      </c>
    </row>
    <row r="7" spans="1:4" x14ac:dyDescent="0.25">
      <c r="B7">
        <f>10+25</f>
        <v>35</v>
      </c>
    </row>
    <row r="8" spans="1:4" x14ac:dyDescent="0.25">
      <c r="B8">
        <f>25*20</f>
        <v>500</v>
      </c>
    </row>
    <row r="9" spans="1:4" x14ac:dyDescent="0.25">
      <c r="B9" s="7">
        <v>45693</v>
      </c>
      <c r="C9" s="7">
        <v>9168</v>
      </c>
    </row>
    <row r="10" spans="1:4" x14ac:dyDescent="0.25">
      <c r="B10" s="2">
        <v>0.4548611111111111</v>
      </c>
      <c r="C10" s="7">
        <v>35831</v>
      </c>
      <c r="D10">
        <f>B9-C10</f>
        <v>9862</v>
      </c>
    </row>
    <row r="11" spans="1:4" x14ac:dyDescent="0.25">
      <c r="B11" s="2">
        <v>0.5625</v>
      </c>
      <c r="D11" s="2">
        <f>B11-B10</f>
        <v>0.1076388888888889</v>
      </c>
    </row>
    <row r="12" spans="1:4" x14ac:dyDescent="0.25">
      <c r="B12" s="2"/>
      <c r="D12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B85F-AB15-4BAC-8F1F-3F640154CD14}">
  <dimension ref="B2:E7"/>
  <sheetViews>
    <sheetView zoomScale="265" zoomScaleNormal="265" workbookViewId="0">
      <selection activeCell="B9" sqref="B9"/>
    </sheetView>
  </sheetViews>
  <sheetFormatPr baseColWidth="10" defaultRowHeight="15" x14ac:dyDescent="0.25"/>
  <sheetData>
    <row r="2" spans="2:5" x14ac:dyDescent="0.25">
      <c r="B2">
        <f>5*2.9</f>
        <v>14.5</v>
      </c>
      <c r="C2" s="8" t="s">
        <v>2</v>
      </c>
    </row>
    <row r="3" spans="2:5" x14ac:dyDescent="0.25">
      <c r="B3">
        <v>20</v>
      </c>
    </row>
    <row r="4" spans="2:5" x14ac:dyDescent="0.25">
      <c r="B4">
        <v>100</v>
      </c>
    </row>
    <row r="6" spans="2:5" x14ac:dyDescent="0.25">
      <c r="B6">
        <f>B3/B4</f>
        <v>0.2</v>
      </c>
      <c r="C6">
        <f>B4*19%</f>
        <v>19</v>
      </c>
      <c r="D6" s="8" t="s">
        <v>3</v>
      </c>
      <c r="E6" s="8"/>
    </row>
    <row r="7" spans="2:5" x14ac:dyDescent="0.25">
      <c r="B7">
        <f>B3/Tabelle3!B3</f>
        <v>0.5714285714285714</v>
      </c>
      <c r="C7" s="8" t="s">
        <v>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5BC7-8E5E-4303-92AB-D495FE4DCB28}">
  <dimension ref="B3"/>
  <sheetViews>
    <sheetView zoomScale="220" zoomScaleNormal="220" workbookViewId="0">
      <selection activeCell="B4" sqref="B4"/>
    </sheetView>
  </sheetViews>
  <sheetFormatPr baseColWidth="10" defaultRowHeight="15" x14ac:dyDescent="0.25"/>
  <sheetData>
    <row r="3" spans="2:2" x14ac:dyDescent="0.25">
      <c r="B3">
        <v>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F6EE-0399-45A3-B6B8-53EF15903891}">
  <dimension ref="B2:G12"/>
  <sheetViews>
    <sheetView zoomScale="205" zoomScaleNormal="205" workbookViewId="0">
      <selection activeCell="B2" sqref="B2:B4"/>
    </sheetView>
  </sheetViews>
  <sheetFormatPr baseColWidth="10" defaultRowHeight="15" x14ac:dyDescent="0.25"/>
  <sheetData>
    <row r="2" spans="2:7" x14ac:dyDescent="0.25">
      <c r="B2">
        <v>10</v>
      </c>
      <c r="F2">
        <v>3</v>
      </c>
    </row>
    <row r="3" spans="2:7" x14ac:dyDescent="0.25">
      <c r="B3">
        <v>15</v>
      </c>
      <c r="F3">
        <v>5</v>
      </c>
    </row>
    <row r="4" spans="2:7" x14ac:dyDescent="0.25">
      <c r="B4">
        <v>6</v>
      </c>
      <c r="F4">
        <v>7</v>
      </c>
    </row>
    <row r="6" spans="2:7" x14ac:dyDescent="0.25">
      <c r="B6">
        <f>B2+B3+B4</f>
        <v>31</v>
      </c>
      <c r="D6" s="8" t="s">
        <v>5</v>
      </c>
      <c r="F6">
        <f>F2*F3+F4</f>
        <v>22</v>
      </c>
      <c r="G6">
        <f>F3+F4*F2</f>
        <v>26</v>
      </c>
    </row>
    <row r="7" spans="2:7" x14ac:dyDescent="0.25">
      <c r="B7">
        <f>B2-B3-B4</f>
        <v>-11</v>
      </c>
      <c r="D7" s="8" t="s">
        <v>6</v>
      </c>
    </row>
    <row r="8" spans="2:7" x14ac:dyDescent="0.25">
      <c r="B8">
        <f>B2*B3*B4</f>
        <v>900</v>
      </c>
      <c r="D8" s="8" t="s">
        <v>7</v>
      </c>
    </row>
    <row r="9" spans="2:7" x14ac:dyDescent="0.25">
      <c r="B9">
        <f>B2/B3/B4</f>
        <v>0.1111111111111111</v>
      </c>
      <c r="D9" s="8" t="s">
        <v>8</v>
      </c>
    </row>
    <row r="10" spans="2:7" x14ac:dyDescent="0.25">
      <c r="B10" t="e">
        <f>B2/B5</f>
        <v>#DIV/0!</v>
      </c>
      <c r="D10" s="8" t="s">
        <v>9</v>
      </c>
    </row>
    <row r="12" spans="2:7" x14ac:dyDescent="0.25">
      <c r="B12">
        <f>SUM(B2:B4)</f>
        <v>31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FABA-1120-40B4-958B-C0417ADE515A}">
  <dimension ref="B2:O19"/>
  <sheetViews>
    <sheetView tabSelected="1" zoomScale="115" zoomScaleNormal="115" workbookViewId="0">
      <selection activeCell="J18" sqref="J18"/>
    </sheetView>
  </sheetViews>
  <sheetFormatPr baseColWidth="10" defaultRowHeight="15" x14ac:dyDescent="0.25"/>
  <cols>
    <col min="3" max="10" width="11.7109375" bestFit="1" customWidth="1"/>
    <col min="15" max="15" width="12.85546875" bestFit="1" customWidth="1"/>
  </cols>
  <sheetData>
    <row r="2" spans="2:15" x14ac:dyDescent="0.25">
      <c r="B2" t="s">
        <v>22</v>
      </c>
    </row>
    <row r="4" spans="2:15" x14ac:dyDescent="0.25">
      <c r="C4" s="15" t="s">
        <v>34</v>
      </c>
      <c r="D4" s="15" t="s">
        <v>35</v>
      </c>
      <c r="E4" s="15" t="s">
        <v>36</v>
      </c>
      <c r="F4" s="15" t="s">
        <v>37</v>
      </c>
      <c r="G4" s="15" t="s">
        <v>38</v>
      </c>
      <c r="H4" s="15" t="s">
        <v>39</v>
      </c>
      <c r="I4" s="15" t="s">
        <v>40</v>
      </c>
      <c r="J4" s="15" t="s">
        <v>41</v>
      </c>
      <c r="K4" s="15" t="s">
        <v>61</v>
      </c>
      <c r="L4" s="15" t="s">
        <v>62</v>
      </c>
      <c r="M4" s="15" t="s">
        <v>63</v>
      </c>
      <c r="N4" s="15" t="s">
        <v>64</v>
      </c>
      <c r="O4" s="15" t="s">
        <v>65</v>
      </c>
    </row>
    <row r="5" spans="2:15" x14ac:dyDescent="0.25">
      <c r="B5" s="4" t="s">
        <v>23</v>
      </c>
    </row>
    <row r="6" spans="2:15" x14ac:dyDescent="0.25">
      <c r="B6" t="s">
        <v>26</v>
      </c>
      <c r="C6" s="9">
        <v>1450</v>
      </c>
      <c r="D6" s="9">
        <v>1450</v>
      </c>
      <c r="E6" s="9">
        <v>1450</v>
      </c>
      <c r="F6" s="9">
        <v>1450</v>
      </c>
      <c r="G6" s="9">
        <v>1450</v>
      </c>
      <c r="H6" s="9">
        <v>1450</v>
      </c>
      <c r="I6" s="9">
        <v>1450</v>
      </c>
      <c r="J6" s="9">
        <v>1450</v>
      </c>
      <c r="K6" s="9"/>
      <c r="L6" s="9"/>
      <c r="M6" s="9"/>
      <c r="N6" s="9"/>
      <c r="O6" s="9">
        <f>SUM(C6:N6)</f>
        <v>11600</v>
      </c>
    </row>
    <row r="7" spans="2:15" x14ac:dyDescent="0.25">
      <c r="B7" t="s">
        <v>27</v>
      </c>
      <c r="C7" s="9">
        <v>250</v>
      </c>
      <c r="D7" s="9">
        <v>250</v>
      </c>
      <c r="E7" s="9">
        <v>250</v>
      </c>
      <c r="F7" s="9">
        <v>250</v>
      </c>
      <c r="G7" s="9">
        <v>250</v>
      </c>
      <c r="H7" s="9">
        <v>250</v>
      </c>
      <c r="I7" s="9">
        <v>250</v>
      </c>
      <c r="J7" s="9">
        <v>250</v>
      </c>
      <c r="K7" s="9"/>
      <c r="L7" s="9"/>
      <c r="M7" s="9"/>
      <c r="N7" s="9"/>
      <c r="O7" s="9">
        <f t="shared" ref="O7:O9" si="0">SUM(C7:N7)</f>
        <v>2000</v>
      </c>
    </row>
    <row r="8" spans="2:15" x14ac:dyDescent="0.25">
      <c r="B8" t="s">
        <v>28</v>
      </c>
      <c r="C8" s="9"/>
      <c r="D8" s="9"/>
      <c r="E8" s="9"/>
      <c r="F8" s="9"/>
      <c r="G8" s="9"/>
      <c r="H8" s="9">
        <v>590</v>
      </c>
      <c r="I8" s="9"/>
      <c r="J8" s="9"/>
      <c r="K8" s="9"/>
      <c r="L8" s="9"/>
      <c r="M8" s="9"/>
      <c r="N8" s="9"/>
      <c r="O8" s="9">
        <f t="shared" si="0"/>
        <v>590</v>
      </c>
    </row>
    <row r="9" spans="2:15" x14ac:dyDescent="0.25">
      <c r="B9" s="13" t="s">
        <v>60</v>
      </c>
      <c r="C9" s="14"/>
      <c r="D9" s="14"/>
      <c r="E9" s="14"/>
      <c r="F9" s="14">
        <f>SUM(F6:F8)</f>
        <v>1700</v>
      </c>
      <c r="G9" s="14">
        <f t="shared" ref="G9:J9" si="1">SUM(G6:G8)</f>
        <v>1700</v>
      </c>
      <c r="H9" s="14">
        <f t="shared" si="1"/>
        <v>2290</v>
      </c>
      <c r="I9" s="14">
        <f t="shared" si="1"/>
        <v>1700</v>
      </c>
      <c r="J9" s="14">
        <f t="shared" si="1"/>
        <v>1700</v>
      </c>
      <c r="K9" s="14"/>
      <c r="L9" s="14"/>
      <c r="M9" s="14"/>
      <c r="N9" s="14"/>
      <c r="O9" s="14">
        <f t="shared" si="0"/>
        <v>9090</v>
      </c>
    </row>
    <row r="10" spans="2:15" x14ac:dyDescent="0.25">
      <c r="B10" s="4" t="s">
        <v>24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x14ac:dyDescent="0.25">
      <c r="B11" t="s">
        <v>29</v>
      </c>
      <c r="C11" s="9">
        <v>520</v>
      </c>
      <c r="D11" s="9">
        <v>520</v>
      </c>
      <c r="E11" s="9">
        <v>520</v>
      </c>
      <c r="F11" s="9">
        <v>520</v>
      </c>
      <c r="G11" s="9">
        <v>520</v>
      </c>
      <c r="H11" s="9">
        <v>520</v>
      </c>
      <c r="I11" s="9">
        <v>520</v>
      </c>
      <c r="J11" s="9">
        <v>520</v>
      </c>
      <c r="K11" s="9"/>
      <c r="L11" s="9"/>
      <c r="M11" s="9"/>
      <c r="N11" s="9"/>
      <c r="O11" s="9">
        <f>SUM(C11:N11)</f>
        <v>4160</v>
      </c>
    </row>
    <row r="12" spans="2:15" x14ac:dyDescent="0.25">
      <c r="B12" t="s">
        <v>30</v>
      </c>
      <c r="C12" s="9">
        <v>45</v>
      </c>
      <c r="D12" s="9">
        <v>45</v>
      </c>
      <c r="E12" s="9">
        <v>45</v>
      </c>
      <c r="F12" s="9">
        <v>45</v>
      </c>
      <c r="G12" s="9">
        <v>45</v>
      </c>
      <c r="H12" s="9">
        <v>45</v>
      </c>
      <c r="I12" s="9">
        <v>45</v>
      </c>
      <c r="J12" s="9">
        <v>45</v>
      </c>
      <c r="K12" s="9"/>
      <c r="L12" s="9"/>
      <c r="M12" s="9"/>
      <c r="N12" s="9"/>
      <c r="O12" s="9">
        <f t="shared" ref="O12:O16" si="2">SUM(C12:N12)</f>
        <v>360</v>
      </c>
    </row>
    <row r="13" spans="2:15" x14ac:dyDescent="0.25">
      <c r="B13" t="s">
        <v>31</v>
      </c>
      <c r="C13" s="9">
        <v>29.95</v>
      </c>
      <c r="D13" s="9">
        <v>29.95</v>
      </c>
      <c r="E13" s="9">
        <v>29.95</v>
      </c>
      <c r="F13" s="9">
        <v>29.95</v>
      </c>
      <c r="G13" s="9">
        <v>29.95</v>
      </c>
      <c r="H13" s="9">
        <v>29.95</v>
      </c>
      <c r="I13" s="9">
        <v>29.95</v>
      </c>
      <c r="J13" s="9">
        <v>29.95</v>
      </c>
      <c r="K13" s="9"/>
      <c r="L13" s="9"/>
      <c r="M13" s="9"/>
      <c r="N13" s="9"/>
      <c r="O13" s="9">
        <f t="shared" si="2"/>
        <v>239.59999999999997</v>
      </c>
    </row>
    <row r="14" spans="2:15" x14ac:dyDescent="0.25">
      <c r="B14" t="s">
        <v>32</v>
      </c>
      <c r="C14" s="9"/>
      <c r="D14" s="9">
        <v>650</v>
      </c>
      <c r="E14" s="9"/>
      <c r="F14" s="9"/>
      <c r="G14" s="9"/>
      <c r="H14" s="9"/>
      <c r="I14" s="9"/>
      <c r="J14" s="9">
        <v>1900</v>
      </c>
      <c r="K14" s="9"/>
      <c r="L14" s="9"/>
      <c r="M14" s="9"/>
      <c r="N14" s="9"/>
      <c r="O14" s="9">
        <f t="shared" si="2"/>
        <v>2550</v>
      </c>
    </row>
    <row r="15" spans="2:15" x14ac:dyDescent="0.25">
      <c r="B15" t="s">
        <v>33</v>
      </c>
      <c r="C15" s="9">
        <v>600</v>
      </c>
      <c r="D15" s="9">
        <v>550</v>
      </c>
      <c r="E15" s="9">
        <v>500</v>
      </c>
      <c r="F15" s="9">
        <v>690</v>
      </c>
      <c r="G15" s="9">
        <v>600</v>
      </c>
      <c r="H15" s="9">
        <v>680</v>
      </c>
      <c r="I15" s="9">
        <v>680</v>
      </c>
      <c r="J15" s="9">
        <v>300</v>
      </c>
      <c r="K15" s="9"/>
      <c r="L15" s="9"/>
      <c r="M15" s="9"/>
      <c r="N15" s="9"/>
      <c r="O15" s="9">
        <f t="shared" si="2"/>
        <v>4600</v>
      </c>
    </row>
    <row r="16" spans="2:15" x14ac:dyDescent="0.25">
      <c r="B16" s="13" t="s">
        <v>60</v>
      </c>
      <c r="C16" s="14"/>
      <c r="D16" s="14"/>
      <c r="E16" s="14"/>
      <c r="F16" s="14">
        <f>SUM(F11:F15)</f>
        <v>1284.95</v>
      </c>
      <c r="G16" s="14">
        <f t="shared" ref="G16:J16" si="3">SUM(G11:G15)</f>
        <v>1194.95</v>
      </c>
      <c r="H16" s="14">
        <f t="shared" si="3"/>
        <v>1274.95</v>
      </c>
      <c r="I16" s="14">
        <f t="shared" si="3"/>
        <v>1274.95</v>
      </c>
      <c r="J16" s="14">
        <f t="shared" si="3"/>
        <v>2794.95</v>
      </c>
      <c r="K16" s="14"/>
      <c r="L16" s="14"/>
      <c r="M16" s="14"/>
      <c r="N16" s="14"/>
      <c r="O16" s="14">
        <f t="shared" si="2"/>
        <v>7824.75</v>
      </c>
    </row>
    <row r="17" spans="2:15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5.75" thickBot="1" x14ac:dyDescent="0.3">
      <c r="B18" s="16" t="s">
        <v>25</v>
      </c>
      <c r="C18" s="17">
        <f>C6+C7+C8-C11-C12-C13-C14-C15</f>
        <v>505.04999999999995</v>
      </c>
      <c r="D18" s="17">
        <f>SUM(D6:D8)-SUM(D11:D15)</f>
        <v>-94.950000000000045</v>
      </c>
      <c r="E18" s="17">
        <f>SUM(E6:E8)-SUM(E11:E15)</f>
        <v>605.04999999999995</v>
      </c>
      <c r="F18" s="17">
        <f>F9-F16</f>
        <v>415.04999999999995</v>
      </c>
      <c r="G18" s="17">
        <f t="shared" ref="G18:J18" si="4">G9-G16</f>
        <v>505.04999999999995</v>
      </c>
      <c r="H18" s="17">
        <f t="shared" si="4"/>
        <v>1015.05</v>
      </c>
      <c r="I18" s="17">
        <f t="shared" si="4"/>
        <v>425.04999999999995</v>
      </c>
      <c r="J18" s="17">
        <f t="shared" si="4"/>
        <v>-1094.9499999999998</v>
      </c>
      <c r="K18" s="17"/>
      <c r="L18" s="17"/>
      <c r="M18" s="17"/>
      <c r="N18" s="17"/>
      <c r="O18" s="17">
        <f>SUM(C18:N18)</f>
        <v>2280.3999999999996</v>
      </c>
    </row>
    <row r="19" spans="2:15" ht="15.75" thickTop="1" x14ac:dyDescent="0.25"/>
  </sheetData>
  <phoneticPr fontId="6" type="noConversion"/>
  <conditionalFormatting sqref="C18:N18">
    <cfRule type="cellIs" dxfId="0" priority="1" operator="lessThan">
      <formula>0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B076-597D-426C-B454-78B192727559}">
  <dimension ref="B2:H13"/>
  <sheetViews>
    <sheetView zoomScale="175" zoomScaleNormal="175" workbookViewId="0">
      <selection activeCell="I7" sqref="I7"/>
    </sheetView>
  </sheetViews>
  <sheetFormatPr baseColWidth="10" defaultRowHeight="15" x14ac:dyDescent="0.25"/>
  <sheetData>
    <row r="2" spans="2:8" x14ac:dyDescent="0.25">
      <c r="B2" t="s">
        <v>42</v>
      </c>
      <c r="C2" s="1">
        <v>45689</v>
      </c>
      <c r="D2" s="2">
        <v>0.33333333333333331</v>
      </c>
      <c r="E2" s="1">
        <v>45689</v>
      </c>
      <c r="F2">
        <v>10</v>
      </c>
      <c r="G2">
        <v>10</v>
      </c>
      <c r="H2" t="s">
        <v>53</v>
      </c>
    </row>
    <row r="3" spans="2:8" x14ac:dyDescent="0.25">
      <c r="B3" t="s">
        <v>43</v>
      </c>
      <c r="C3" s="1">
        <v>45690</v>
      </c>
      <c r="D3" s="2">
        <v>0.34375</v>
      </c>
      <c r="E3" s="1">
        <v>45694</v>
      </c>
      <c r="F3">
        <v>10</v>
      </c>
      <c r="G3">
        <v>12</v>
      </c>
      <c r="H3" t="s">
        <v>54</v>
      </c>
    </row>
    <row r="4" spans="2:8" x14ac:dyDescent="0.25">
      <c r="B4" t="s">
        <v>44</v>
      </c>
      <c r="C4" s="1">
        <v>45691</v>
      </c>
      <c r="D4" s="2">
        <v>0.35416666666666702</v>
      </c>
      <c r="E4" s="1">
        <v>45699</v>
      </c>
      <c r="F4">
        <v>10</v>
      </c>
      <c r="G4">
        <v>14</v>
      </c>
      <c r="H4" t="s">
        <v>55</v>
      </c>
    </row>
    <row r="5" spans="2:8" x14ac:dyDescent="0.25">
      <c r="B5" t="s">
        <v>45</v>
      </c>
      <c r="C5" s="1">
        <v>45692</v>
      </c>
      <c r="D5" s="2">
        <v>0.36458333333333298</v>
      </c>
      <c r="E5" s="1">
        <v>45704</v>
      </c>
      <c r="F5">
        <v>10</v>
      </c>
      <c r="G5">
        <v>16</v>
      </c>
      <c r="H5" t="s">
        <v>56</v>
      </c>
    </row>
    <row r="6" spans="2:8" x14ac:dyDescent="0.25">
      <c r="B6" t="s">
        <v>38</v>
      </c>
      <c r="C6" s="1">
        <v>45693</v>
      </c>
      <c r="D6" s="2">
        <v>0.375</v>
      </c>
      <c r="E6" s="1">
        <v>45709</v>
      </c>
      <c r="F6">
        <v>10</v>
      </c>
      <c r="G6">
        <v>18</v>
      </c>
      <c r="H6" t="s">
        <v>57</v>
      </c>
    </row>
    <row r="7" spans="2:8" x14ac:dyDescent="0.25">
      <c r="B7" t="s">
        <v>46</v>
      </c>
      <c r="C7" s="1">
        <v>45694</v>
      </c>
      <c r="D7" s="2">
        <v>0.38541666666666702</v>
      </c>
      <c r="E7" s="1">
        <v>45714</v>
      </c>
      <c r="F7">
        <v>10</v>
      </c>
      <c r="G7">
        <v>20</v>
      </c>
      <c r="H7" t="s">
        <v>58</v>
      </c>
    </row>
    <row r="8" spans="2:8" x14ac:dyDescent="0.25">
      <c r="B8" t="s">
        <v>47</v>
      </c>
      <c r="C8" s="1">
        <v>45695</v>
      </c>
      <c r="D8" s="2">
        <v>0.39583333333333298</v>
      </c>
      <c r="E8" s="1">
        <v>45719</v>
      </c>
      <c r="F8">
        <v>10</v>
      </c>
      <c r="G8">
        <v>22</v>
      </c>
      <c r="H8" t="s">
        <v>59</v>
      </c>
    </row>
    <row r="9" spans="2:8" x14ac:dyDescent="0.25">
      <c r="B9" t="s">
        <v>48</v>
      </c>
      <c r="C9" s="1">
        <v>45696</v>
      </c>
      <c r="D9" s="2">
        <v>0.40625</v>
      </c>
      <c r="E9" s="1">
        <v>45724</v>
      </c>
      <c r="G9">
        <v>24</v>
      </c>
      <c r="H9" t="s">
        <v>53</v>
      </c>
    </row>
    <row r="10" spans="2:8" x14ac:dyDescent="0.25">
      <c r="B10" t="s">
        <v>49</v>
      </c>
      <c r="C10" s="1">
        <v>45697</v>
      </c>
      <c r="D10" s="2">
        <v>0.41666666666666702</v>
      </c>
      <c r="E10" s="1">
        <v>45729</v>
      </c>
      <c r="G10">
        <v>26</v>
      </c>
      <c r="H10" t="s">
        <v>54</v>
      </c>
    </row>
    <row r="11" spans="2:8" x14ac:dyDescent="0.25">
      <c r="B11" t="s">
        <v>50</v>
      </c>
      <c r="C11" s="1">
        <v>45698</v>
      </c>
      <c r="D11" s="2">
        <v>0.42708333333333298</v>
      </c>
      <c r="E11" s="1">
        <v>45734</v>
      </c>
      <c r="G11">
        <v>28</v>
      </c>
      <c r="H11" t="s">
        <v>55</v>
      </c>
    </row>
    <row r="12" spans="2:8" x14ac:dyDescent="0.25">
      <c r="B12" t="s">
        <v>51</v>
      </c>
      <c r="C12" s="1">
        <v>45699</v>
      </c>
      <c r="D12" s="2">
        <v>0.4375</v>
      </c>
      <c r="E12" s="1">
        <v>45739</v>
      </c>
      <c r="G12">
        <v>30</v>
      </c>
      <c r="H12" t="s">
        <v>56</v>
      </c>
    </row>
    <row r="13" spans="2:8" x14ac:dyDescent="0.25">
      <c r="B13" t="s">
        <v>52</v>
      </c>
      <c r="C13" s="1">
        <v>45700</v>
      </c>
      <c r="D13" s="2">
        <v>0.44791666666666702</v>
      </c>
      <c r="E13" s="1">
        <v>45744</v>
      </c>
      <c r="G13">
        <v>32</v>
      </c>
      <c r="H13" t="s">
        <v>57</v>
      </c>
    </row>
  </sheetData>
  <phoneticPr fontId="6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D6A4-CA49-4BE2-B89E-D119B90783AC}">
  <dimension ref="A1:F9"/>
  <sheetViews>
    <sheetView zoomScale="235" zoomScaleNormal="235" workbookViewId="0">
      <selection activeCell="D10" sqref="D10"/>
    </sheetView>
  </sheetViews>
  <sheetFormatPr baseColWidth="10" defaultRowHeight="15" x14ac:dyDescent="0.25"/>
  <cols>
    <col min="2" max="2" width="21.5703125" customWidth="1"/>
  </cols>
  <sheetData>
    <row r="1" spans="1:6" x14ac:dyDescent="0.25">
      <c r="C1" t="s">
        <v>10</v>
      </c>
    </row>
    <row r="2" spans="1:6" x14ac:dyDescent="0.25">
      <c r="A2" s="10" t="s">
        <v>11</v>
      </c>
      <c r="B2" s="10" t="s">
        <v>12</v>
      </c>
      <c r="C2" s="10" t="s">
        <v>13</v>
      </c>
      <c r="D2" s="10"/>
      <c r="E2" s="10" t="s">
        <v>14</v>
      </c>
      <c r="F2" s="10" t="s">
        <v>15</v>
      </c>
    </row>
    <row r="3" spans="1:6" x14ac:dyDescent="0.25">
      <c r="A3">
        <v>4</v>
      </c>
      <c r="B3" t="s">
        <v>16</v>
      </c>
      <c r="C3" t="s">
        <v>17</v>
      </c>
      <c r="D3" t="s">
        <v>18</v>
      </c>
      <c r="E3" s="9">
        <v>99.9</v>
      </c>
      <c r="F3" s="9">
        <f>A3*E3</f>
        <v>399.6</v>
      </c>
    </row>
    <row r="4" spans="1:6" x14ac:dyDescent="0.25">
      <c r="A4">
        <v>3</v>
      </c>
      <c r="B4" t="s">
        <v>19</v>
      </c>
      <c r="C4" t="s">
        <v>20</v>
      </c>
      <c r="E4" s="9">
        <v>29.9</v>
      </c>
      <c r="F4" s="9">
        <f>A4*E4</f>
        <v>89.699999999999989</v>
      </c>
    </row>
    <row r="5" spans="1:6" x14ac:dyDescent="0.25">
      <c r="E5" s="9"/>
      <c r="F5" s="9"/>
    </row>
    <row r="6" spans="1:6" x14ac:dyDescent="0.25">
      <c r="E6" s="9"/>
      <c r="F6" s="9"/>
    </row>
    <row r="7" spans="1:6" x14ac:dyDescent="0.25">
      <c r="E7" s="9"/>
      <c r="F7" s="9"/>
    </row>
    <row r="8" spans="1:6" ht="15.75" thickBot="1" x14ac:dyDescent="0.3">
      <c r="B8" s="11" t="s">
        <v>21</v>
      </c>
      <c r="E8" s="9"/>
      <c r="F8" s="12">
        <f>SUM(F3:F7)</f>
        <v>489.3</v>
      </c>
    </row>
    <row r="9" spans="1:6" ht="15.75" thickTop="1" x14ac:dyDescent="0.25"/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4E29-1988-4DB3-B42B-7436A717F6D2}">
  <dimension ref="A2:D12"/>
  <sheetViews>
    <sheetView zoomScale="190" zoomScaleNormal="190" workbookViewId="0">
      <selection activeCell="D6" sqref="D6"/>
    </sheetView>
  </sheetViews>
  <sheetFormatPr baseColWidth="10" defaultRowHeight="15" x14ac:dyDescent="0.25"/>
  <sheetData>
    <row r="2" spans="1:4" x14ac:dyDescent="0.25">
      <c r="B2">
        <v>100</v>
      </c>
      <c r="C2">
        <v>150</v>
      </c>
      <c r="D2">
        <v>200</v>
      </c>
    </row>
    <row r="3" spans="1:4" x14ac:dyDescent="0.25">
      <c r="B3">
        <v>19</v>
      </c>
    </row>
    <row r="6" spans="1:4" x14ac:dyDescent="0.25">
      <c r="A6" t="s">
        <v>66</v>
      </c>
      <c r="B6">
        <f>B2*$B$3%</f>
        <v>19</v>
      </c>
      <c r="C6">
        <f>C2*$B$3%</f>
        <v>28.5</v>
      </c>
      <c r="D6">
        <f>D2*MWST</f>
        <v>42</v>
      </c>
    </row>
    <row r="7" spans="1:4" x14ac:dyDescent="0.25">
      <c r="A7" t="s">
        <v>21</v>
      </c>
      <c r="B7">
        <f>B2+B6</f>
        <v>119</v>
      </c>
      <c r="C7">
        <f>C2+C6</f>
        <v>178.5</v>
      </c>
    </row>
    <row r="10" spans="1:4" x14ac:dyDescent="0.25">
      <c r="B10">
        <v>100</v>
      </c>
    </row>
    <row r="11" spans="1:4" x14ac:dyDescent="0.25">
      <c r="B11" s="18">
        <v>0.19</v>
      </c>
    </row>
    <row r="12" spans="1:4" x14ac:dyDescent="0.25">
      <c r="C12">
        <f>B10*B11</f>
        <v>19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ACC7-0BF0-4FA4-9734-AE7B58064C10}">
  <dimension ref="A2:D8"/>
  <sheetViews>
    <sheetView zoomScale="205" zoomScaleNormal="205" workbookViewId="0">
      <selection activeCell="B7" sqref="B7"/>
    </sheetView>
  </sheetViews>
  <sheetFormatPr baseColWidth="10" defaultRowHeight="15" x14ac:dyDescent="0.25"/>
  <sheetData>
    <row r="2" spans="1:4" x14ac:dyDescent="0.25">
      <c r="B2">
        <v>100</v>
      </c>
    </row>
    <row r="6" spans="1:4" x14ac:dyDescent="0.25">
      <c r="A6" t="s">
        <v>67</v>
      </c>
      <c r="B6" s="18">
        <v>0.21</v>
      </c>
    </row>
    <row r="7" spans="1:4" x14ac:dyDescent="0.25">
      <c r="A7" t="s">
        <v>66</v>
      </c>
      <c r="B7">
        <f>B2*B6</f>
        <v>21</v>
      </c>
    </row>
    <row r="8" spans="1:4" x14ac:dyDescent="0.25">
      <c r="A8" t="s">
        <v>21</v>
      </c>
      <c r="B8">
        <f>B2+B7</f>
        <v>121</v>
      </c>
      <c r="D8">
        <f>B2*MWST</f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Tabelle1</vt:lpstr>
      <vt:lpstr>Tabelle2</vt:lpstr>
      <vt:lpstr>Tabelle3</vt:lpstr>
      <vt:lpstr>Tabelle4</vt:lpstr>
      <vt:lpstr>Tabelle6</vt:lpstr>
      <vt:lpstr>Tabelle7</vt:lpstr>
      <vt:lpstr>Tabelle5</vt:lpstr>
      <vt:lpstr>Tabelle8</vt:lpstr>
      <vt:lpstr>Tabelle9</vt:lpstr>
      <vt:lpstr>MWST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2025-02-05T09:36:02Z</dcterms:created>
  <dcterms:modified xsi:type="dcterms:W3CDTF">2025-02-05T12:21:13Z</dcterms:modified>
</cp:coreProperties>
</file>